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80" windowWidth="8685" windowHeight="4845" activeTab="0"/>
  </bookViews>
  <sheets>
    <sheet name="1.Rd. Wels" sheetId="1" r:id="rId1"/>
    <sheet name="Gesamt" sheetId="2" r:id="rId2"/>
  </sheets>
  <definedNames>
    <definedName name="_xlfn.IFERROR" hidden="1">#NAME?</definedName>
    <definedName name="_xlnm.Print_Area" localSheetId="1">'Gesamt'!$A$1:$N$41</definedName>
  </definedNames>
  <calcPr fullCalcOnLoad="1"/>
</workbook>
</file>

<file path=xl/sharedStrings.xml><?xml version="1.0" encoding="utf-8"?>
<sst xmlns="http://schemas.openxmlformats.org/spreadsheetml/2006/main" count="129" uniqueCount="58">
  <si>
    <t>Name</t>
  </si>
  <si>
    <t>Verein</t>
  </si>
  <si>
    <t>Gesamt</t>
  </si>
  <si>
    <t>Rang</t>
  </si>
  <si>
    <t>B 1</t>
  </si>
  <si>
    <t>B 2</t>
  </si>
  <si>
    <t>B 3</t>
  </si>
  <si>
    <t>B 4</t>
  </si>
  <si>
    <t xml:space="preserve">Volle </t>
  </si>
  <si>
    <t>Fw.</t>
  </si>
  <si>
    <t>Punkte</t>
  </si>
  <si>
    <t>1.</t>
  </si>
  <si>
    <t>2.</t>
  </si>
  <si>
    <t>1. Durchgang</t>
  </si>
  <si>
    <t>1.Runde</t>
  </si>
  <si>
    <t>2.Runde</t>
  </si>
  <si>
    <t>3.Runde</t>
  </si>
  <si>
    <t>4.Runde</t>
  </si>
  <si>
    <t>Schnitt</t>
  </si>
  <si>
    <t>Gesamtwertung</t>
  </si>
  <si>
    <t>SCHÜLER  - JUGEND - CUP    2019 / 2020</t>
  </si>
  <si>
    <t>Wels</t>
  </si>
  <si>
    <t>Bajrami Sebeat</t>
  </si>
  <si>
    <t xml:space="preserve"> männlich (Volle)</t>
  </si>
  <si>
    <t xml:space="preserve"> weiblich (Volle)</t>
  </si>
  <si>
    <t>männlich (Volle)</t>
  </si>
  <si>
    <t>3.</t>
  </si>
  <si>
    <t>4.</t>
  </si>
  <si>
    <t>5.</t>
  </si>
  <si>
    <t>6.</t>
  </si>
  <si>
    <t>7.</t>
  </si>
  <si>
    <t>8.</t>
  </si>
  <si>
    <t>9.</t>
  </si>
  <si>
    <t>10.</t>
  </si>
  <si>
    <t>5.Runde</t>
  </si>
  <si>
    <t>Wels, 02.12.2019</t>
  </si>
  <si>
    <t>SCHUL  - CUP    2019 / 2020</t>
  </si>
  <si>
    <t>Leila Perviz</t>
  </si>
  <si>
    <t>Blerona Kamberi</t>
  </si>
  <si>
    <t>Adin Kadric</t>
  </si>
  <si>
    <t>Gentian Ismailovic</t>
  </si>
  <si>
    <t>Andreas Bösendorfer</t>
  </si>
  <si>
    <t>Schule</t>
  </si>
  <si>
    <t xml:space="preserve">   IBMS / 2</t>
  </si>
  <si>
    <t>Norina Török</t>
  </si>
  <si>
    <t xml:space="preserve">   IBMS / 3</t>
  </si>
  <si>
    <t>Doresa Krasniqi</t>
  </si>
  <si>
    <t>Johannes Minichshofer</t>
  </si>
  <si>
    <t>David Sladojevic</t>
  </si>
  <si>
    <t>Melika Muslimovic</t>
  </si>
  <si>
    <t>Viktor Galcik</t>
  </si>
  <si>
    <t>Ana Cartina</t>
  </si>
  <si>
    <t xml:space="preserve">   IBMS / 4</t>
  </si>
  <si>
    <t>Emela Murik</t>
  </si>
  <si>
    <t>Lind Sharti</t>
  </si>
  <si>
    <t>David Glück</t>
  </si>
  <si>
    <t>Berthold Schreiber</t>
  </si>
  <si>
    <t>Simon Keck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</si>
</sst>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#,##0\ &quot;öS&quot;;\-#,##0\ &quot;öS&quot;"/>
    <numFmt numFmtId="194" formatCode="#,##0\ &quot;öS&quot;;[Red]\-#,##0\ &quot;öS&quot;"/>
    <numFmt numFmtId="195" formatCode="#,##0.00\ &quot;öS&quot;;\-#,##0.00\ &quot;öS&quot;"/>
    <numFmt numFmtId="196" formatCode="#,##0.00\ &quot;öS&quot;;[Red]\-#,##0.00\ &quot;öS&quot;"/>
    <numFmt numFmtId="197" formatCode="_-* #,##0\ &quot;öS&quot;_-;\-* #,##0\ &quot;öS&quot;_-;_-* &quot;-&quot;\ &quot;öS&quot;_-;_-@_-"/>
    <numFmt numFmtId="198" formatCode="_-* #,##0\ _Ö_S_-;\-* #,##0\ _Ö_S_-;_-* &quot;-&quot;\ _Ö_S_-;_-@_-"/>
    <numFmt numFmtId="199" formatCode="_-* #,##0.00\ &quot;öS&quot;_-;\-* #,##0.00\ &quot;öS&quot;_-;_-* &quot;-&quot;??\ &quot;öS&quot;_-;_-@_-"/>
    <numFmt numFmtId="200" formatCode="_-* #,##0.00\ _Ö_S_-;\-* #,##0.00\ _Ö_S_-;_-* &quot;-&quot;??\ _Ö_S_-;_-@_-"/>
    <numFmt numFmtId="201" formatCode="mm\ yy"/>
    <numFmt numFmtId="202" formatCode="mm/yy"/>
  </numFmts>
  <fonts count="45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9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32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7" fillId="32" borderId="12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3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6" fontId="10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192" fontId="7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192" fontId="7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92" fontId="7" fillId="0" borderId="10" xfId="0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192" fontId="7" fillId="0" borderId="10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6" fontId="10" fillId="0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/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142875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1114425</xdr:colOff>
      <xdr:row>1</xdr:row>
      <xdr:rowOff>200025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1">
      <selection activeCell="A1" sqref="A1:N1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5.8515625" style="2" bestFit="1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8">
      <c r="A5" s="69" t="s">
        <v>35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.75" customHeight="1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7" ht="15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 s="2"/>
      <c r="P7" s="2"/>
      <c r="Q7" s="2"/>
    </row>
    <row r="8" spans="1:17" ht="15.75" customHeight="1">
      <c r="A8" s="69" t="s">
        <v>24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2"/>
      <c r="P8" s="2"/>
      <c r="Q8" s="2"/>
    </row>
    <row r="9" spans="1:17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 s="2"/>
      <c r="P9" s="2"/>
      <c r="Q9" s="2"/>
    </row>
    <row r="10" spans="2:17" ht="14.25">
      <c r="B10" s="9" t="s">
        <v>3</v>
      </c>
      <c r="C10" s="10" t="s">
        <v>0</v>
      </c>
      <c r="D10" s="9" t="s">
        <v>42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25"/>
      <c r="K10" s="9" t="s">
        <v>9</v>
      </c>
      <c r="L10" s="13" t="s">
        <v>2</v>
      </c>
      <c r="M10" s="9" t="s">
        <v>10</v>
      </c>
      <c r="N10"/>
      <c r="O10" s="2"/>
      <c r="P10" s="2"/>
      <c r="Q10" s="2"/>
    </row>
    <row r="11" spans="2:17" ht="15.75">
      <c r="B11" s="17" t="s">
        <v>11</v>
      </c>
      <c r="C11" s="16" t="s">
        <v>53</v>
      </c>
      <c r="D11" s="18" t="s">
        <v>52</v>
      </c>
      <c r="E11" s="17">
        <v>146</v>
      </c>
      <c r="F11" s="17">
        <v>141</v>
      </c>
      <c r="G11" s="17">
        <v>125</v>
      </c>
      <c r="H11" s="17">
        <v>129</v>
      </c>
      <c r="I11" s="15">
        <f aca="true" t="shared" si="0" ref="I11:I20">SUM(E11:H11)</f>
        <v>541</v>
      </c>
      <c r="J11" s="26"/>
      <c r="K11" s="17">
        <v>6</v>
      </c>
      <c r="L11" s="15">
        <f aca="true" t="shared" si="1" ref="L11:L20">I11</f>
        <v>541</v>
      </c>
      <c r="M11" s="15"/>
      <c r="O11" s="2"/>
      <c r="P11" s="2"/>
      <c r="Q11" s="2"/>
    </row>
    <row r="12" spans="2:17" ht="15.75">
      <c r="B12" s="17" t="s">
        <v>12</v>
      </c>
      <c r="C12" s="16" t="s">
        <v>49</v>
      </c>
      <c r="D12" s="18" t="s">
        <v>45</v>
      </c>
      <c r="E12" s="17">
        <v>120</v>
      </c>
      <c r="F12" s="17">
        <v>100</v>
      </c>
      <c r="G12" s="17">
        <v>121</v>
      </c>
      <c r="H12" s="17">
        <v>133</v>
      </c>
      <c r="I12" s="15">
        <f t="shared" si="0"/>
        <v>474</v>
      </c>
      <c r="J12" s="26"/>
      <c r="K12" s="17">
        <f>3+3+4+5</f>
        <v>15</v>
      </c>
      <c r="L12" s="15">
        <f t="shared" si="1"/>
        <v>474</v>
      </c>
      <c r="M12" s="15"/>
      <c r="O12" s="2"/>
      <c r="P12" s="2"/>
      <c r="Q12" s="2"/>
    </row>
    <row r="13" spans="2:17" ht="15.75">
      <c r="B13" s="17" t="s">
        <v>26</v>
      </c>
      <c r="C13" s="16" t="s">
        <v>22</v>
      </c>
      <c r="D13" s="18" t="s">
        <v>45</v>
      </c>
      <c r="E13" s="17">
        <v>106</v>
      </c>
      <c r="F13" s="17">
        <v>88</v>
      </c>
      <c r="G13" s="17">
        <v>117</v>
      </c>
      <c r="H13" s="17">
        <v>109</v>
      </c>
      <c r="I13" s="15">
        <f t="shared" si="0"/>
        <v>420</v>
      </c>
      <c r="J13" s="26"/>
      <c r="K13" s="17">
        <f>3+8+3</f>
        <v>14</v>
      </c>
      <c r="L13" s="15">
        <f t="shared" si="1"/>
        <v>420</v>
      </c>
      <c r="M13" s="15"/>
      <c r="O13" s="2"/>
      <c r="P13" s="2"/>
      <c r="Q13" s="2"/>
    </row>
    <row r="14" spans="2:17" ht="15.75">
      <c r="B14" s="17" t="s">
        <v>27</v>
      </c>
      <c r="C14" s="16" t="s">
        <v>51</v>
      </c>
      <c r="D14" s="18" t="s">
        <v>52</v>
      </c>
      <c r="E14" s="17">
        <v>98</v>
      </c>
      <c r="F14" s="17">
        <v>99</v>
      </c>
      <c r="G14" s="17">
        <v>111</v>
      </c>
      <c r="H14" s="17">
        <v>108</v>
      </c>
      <c r="I14" s="15">
        <f t="shared" si="0"/>
        <v>416</v>
      </c>
      <c r="J14" s="26"/>
      <c r="K14" s="17">
        <v>20</v>
      </c>
      <c r="L14" s="15">
        <f t="shared" si="1"/>
        <v>416</v>
      </c>
      <c r="M14" s="15"/>
      <c r="O14" s="2"/>
      <c r="P14" s="2"/>
      <c r="Q14" s="2"/>
    </row>
    <row r="15" spans="2:17" ht="15.75">
      <c r="B15" s="17" t="s">
        <v>28</v>
      </c>
      <c r="C15" s="16" t="s">
        <v>38</v>
      </c>
      <c r="D15" s="18" t="s">
        <v>43</v>
      </c>
      <c r="E15" s="17">
        <v>103</v>
      </c>
      <c r="F15" s="17">
        <v>96</v>
      </c>
      <c r="G15" s="17">
        <v>84</v>
      </c>
      <c r="H15" s="17">
        <v>82</v>
      </c>
      <c r="I15" s="15">
        <f t="shared" si="0"/>
        <v>365</v>
      </c>
      <c r="J15" s="26"/>
      <c r="K15" s="17">
        <f>7+7+8+12</f>
        <v>34</v>
      </c>
      <c r="L15" s="15">
        <f t="shared" si="1"/>
        <v>365</v>
      </c>
      <c r="M15" s="15"/>
      <c r="O15" s="2"/>
      <c r="P15" s="2"/>
      <c r="Q15" s="2"/>
    </row>
    <row r="16" spans="2:17" ht="15.75">
      <c r="B16" s="17" t="s">
        <v>29</v>
      </c>
      <c r="C16" s="16" t="s">
        <v>46</v>
      </c>
      <c r="D16" s="18" t="s">
        <v>45</v>
      </c>
      <c r="E16" s="17">
        <v>78</v>
      </c>
      <c r="F16" s="17">
        <v>78</v>
      </c>
      <c r="G16" s="17">
        <v>70</v>
      </c>
      <c r="H16" s="17">
        <v>73</v>
      </c>
      <c r="I16" s="15">
        <f t="shared" si="0"/>
        <v>299</v>
      </c>
      <c r="J16" s="26"/>
      <c r="K16" s="17">
        <f>12+9+13+12</f>
        <v>46</v>
      </c>
      <c r="L16" s="15">
        <f t="shared" si="1"/>
        <v>299</v>
      </c>
      <c r="M16" s="15"/>
      <c r="O16" s="2"/>
      <c r="P16" s="2"/>
      <c r="Q16" s="2"/>
    </row>
    <row r="17" spans="2:17" ht="15.75">
      <c r="B17" s="17" t="s">
        <v>30</v>
      </c>
      <c r="C17" s="16" t="s">
        <v>44</v>
      </c>
      <c r="D17" s="18" t="s">
        <v>43</v>
      </c>
      <c r="E17" s="17">
        <v>83</v>
      </c>
      <c r="F17" s="17">
        <v>73</v>
      </c>
      <c r="G17" s="17">
        <v>72</v>
      </c>
      <c r="H17" s="17">
        <v>70</v>
      </c>
      <c r="I17" s="15">
        <f t="shared" si="0"/>
        <v>298</v>
      </c>
      <c r="J17" s="26"/>
      <c r="K17" s="17">
        <f>6+10+8</f>
        <v>24</v>
      </c>
      <c r="L17" s="15">
        <f t="shared" si="1"/>
        <v>298</v>
      </c>
      <c r="M17" s="15"/>
      <c r="O17" s="2"/>
      <c r="P17" s="2"/>
      <c r="Q17" s="2"/>
    </row>
    <row r="18" spans="2:17" ht="15.75">
      <c r="B18" s="17" t="s">
        <v>31</v>
      </c>
      <c r="C18" s="16" t="s">
        <v>37</v>
      </c>
      <c r="D18" s="18" t="s">
        <v>43</v>
      </c>
      <c r="E18" s="17">
        <v>69</v>
      </c>
      <c r="F18" s="17">
        <v>46</v>
      </c>
      <c r="G18" s="17">
        <v>90</v>
      </c>
      <c r="H18" s="17">
        <v>86</v>
      </c>
      <c r="I18" s="15">
        <f t="shared" si="0"/>
        <v>291</v>
      </c>
      <c r="J18" s="26"/>
      <c r="K18" s="17">
        <f>12+10+11+13</f>
        <v>46</v>
      </c>
      <c r="L18" s="15">
        <f t="shared" si="1"/>
        <v>291</v>
      </c>
      <c r="M18" s="15"/>
      <c r="O18" s="2"/>
      <c r="P18" s="2"/>
      <c r="Q18" s="2"/>
    </row>
    <row r="19" spans="2:17" ht="15.75">
      <c r="B19" s="17" t="s">
        <v>32</v>
      </c>
      <c r="C19" s="16"/>
      <c r="D19" s="18"/>
      <c r="E19" s="17"/>
      <c r="F19" s="17"/>
      <c r="G19" s="17"/>
      <c r="H19" s="17"/>
      <c r="I19" s="15">
        <f t="shared" si="0"/>
        <v>0</v>
      </c>
      <c r="J19" s="26"/>
      <c r="K19" s="17"/>
      <c r="L19" s="15">
        <f t="shared" si="1"/>
        <v>0</v>
      </c>
      <c r="M19" s="15"/>
      <c r="O19" s="2"/>
      <c r="P19" s="2"/>
      <c r="Q19" s="2"/>
    </row>
    <row r="20" spans="2:17" ht="15.75">
      <c r="B20" s="17" t="s">
        <v>33</v>
      </c>
      <c r="C20" s="16"/>
      <c r="D20" s="18"/>
      <c r="E20" s="17"/>
      <c r="F20" s="17"/>
      <c r="G20" s="17"/>
      <c r="H20" s="17"/>
      <c r="I20" s="15">
        <f t="shared" si="0"/>
        <v>0</v>
      </c>
      <c r="J20" s="26"/>
      <c r="K20" s="17"/>
      <c r="L20" s="15">
        <f t="shared" si="1"/>
        <v>0</v>
      </c>
      <c r="M20" s="15"/>
      <c r="O20" s="2"/>
      <c r="P20" s="2"/>
      <c r="Q20" s="2"/>
    </row>
    <row r="21" spans="1:17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2"/>
      <c r="P21" s="2"/>
      <c r="Q21" s="2"/>
    </row>
    <row r="22" spans="1:17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2"/>
      <c r="P22" s="2"/>
      <c r="Q22" s="2"/>
    </row>
    <row r="23" spans="15:17" ht="15.75" customHeight="1">
      <c r="O23" s="2"/>
      <c r="P23" s="2"/>
      <c r="Q23" s="2"/>
    </row>
    <row r="24" spans="1:17" ht="15.75" customHeight="1">
      <c r="A24" s="69" t="s">
        <v>23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2"/>
      <c r="P24" s="2"/>
      <c r="Q24" s="2"/>
    </row>
    <row r="25" spans="1:17" ht="15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2"/>
      <c r="P25" s="2"/>
      <c r="Q25" s="2"/>
    </row>
    <row r="26" spans="1:17" ht="15.75" customHeight="1">
      <c r="A26"/>
      <c r="B26" s="9" t="s">
        <v>3</v>
      </c>
      <c r="C26" s="10" t="s">
        <v>0</v>
      </c>
      <c r="D26" s="9" t="s">
        <v>42</v>
      </c>
      <c r="E26" s="11" t="s">
        <v>4</v>
      </c>
      <c r="F26" s="11" t="s">
        <v>5</v>
      </c>
      <c r="G26" s="11" t="s">
        <v>6</v>
      </c>
      <c r="H26" s="11" t="s">
        <v>7</v>
      </c>
      <c r="I26" s="11" t="s">
        <v>8</v>
      </c>
      <c r="J26" s="25"/>
      <c r="K26" s="9" t="s">
        <v>9</v>
      </c>
      <c r="L26" s="13" t="s">
        <v>2</v>
      </c>
      <c r="M26" s="9" t="s">
        <v>10</v>
      </c>
      <c r="N26"/>
      <c r="O26" s="2"/>
      <c r="P26" s="2"/>
      <c r="Q26" s="2"/>
    </row>
    <row r="27" spans="1:14" s="8" customFormat="1" ht="15.75">
      <c r="A27"/>
      <c r="B27" s="17" t="s">
        <v>11</v>
      </c>
      <c r="C27" s="16" t="s">
        <v>57</v>
      </c>
      <c r="D27" s="18" t="s">
        <v>52</v>
      </c>
      <c r="E27" s="17">
        <v>140</v>
      </c>
      <c r="F27" s="17">
        <v>129</v>
      </c>
      <c r="G27" s="17">
        <v>112</v>
      </c>
      <c r="H27" s="17">
        <v>131</v>
      </c>
      <c r="I27" s="15">
        <f aca="true" t="shared" si="2" ref="I27:I36">SUM(E27:H27)</f>
        <v>512</v>
      </c>
      <c r="J27" s="26"/>
      <c r="K27" s="17">
        <v>10</v>
      </c>
      <c r="L27" s="15">
        <f aca="true" t="shared" si="3" ref="L27:L36">I27</f>
        <v>512</v>
      </c>
      <c r="M27" s="15"/>
      <c r="N27"/>
    </row>
    <row r="28" spans="1:17" ht="15.75" customHeight="1">
      <c r="A28"/>
      <c r="B28" s="17" t="s">
        <v>12</v>
      </c>
      <c r="C28" s="16" t="s">
        <v>50</v>
      </c>
      <c r="D28" s="18" t="s">
        <v>45</v>
      </c>
      <c r="E28" s="17">
        <v>100</v>
      </c>
      <c r="F28" s="17">
        <v>113</v>
      </c>
      <c r="G28" s="17">
        <v>120</v>
      </c>
      <c r="H28" s="17">
        <v>126</v>
      </c>
      <c r="I28" s="15">
        <f t="shared" si="2"/>
        <v>459</v>
      </c>
      <c r="J28" s="26"/>
      <c r="K28" s="17">
        <f>6+5+5+4</f>
        <v>20</v>
      </c>
      <c r="L28" s="15">
        <f t="shared" si="3"/>
        <v>459</v>
      </c>
      <c r="M28" s="15"/>
      <c r="N28"/>
      <c r="O28" s="2"/>
      <c r="P28" s="2"/>
      <c r="Q28" s="2"/>
    </row>
    <row r="29" spans="1:17" ht="15.75" customHeight="1">
      <c r="A29"/>
      <c r="B29" s="17" t="s">
        <v>26</v>
      </c>
      <c r="C29" s="16" t="s">
        <v>56</v>
      </c>
      <c r="D29" s="18" t="s">
        <v>52</v>
      </c>
      <c r="E29" s="17">
        <v>112</v>
      </c>
      <c r="F29" s="17">
        <v>111</v>
      </c>
      <c r="G29" s="17">
        <v>116</v>
      </c>
      <c r="H29" s="17">
        <v>99</v>
      </c>
      <c r="I29" s="15">
        <f t="shared" si="2"/>
        <v>438</v>
      </c>
      <c r="J29" s="26"/>
      <c r="K29" s="17">
        <v>21</v>
      </c>
      <c r="L29" s="15">
        <f t="shared" si="3"/>
        <v>438</v>
      </c>
      <c r="M29" s="15"/>
      <c r="N29"/>
      <c r="O29" s="2"/>
      <c r="P29" s="2"/>
      <c r="Q29" s="2"/>
    </row>
    <row r="30" spans="1:17" ht="15.75" customHeight="1">
      <c r="A30"/>
      <c r="B30" s="17" t="s">
        <v>27</v>
      </c>
      <c r="C30" s="16" t="s">
        <v>55</v>
      </c>
      <c r="D30" s="18" t="s">
        <v>52</v>
      </c>
      <c r="E30" s="17">
        <v>101</v>
      </c>
      <c r="F30" s="17">
        <v>102</v>
      </c>
      <c r="G30" s="17">
        <v>123</v>
      </c>
      <c r="H30" s="17">
        <v>93</v>
      </c>
      <c r="I30" s="15">
        <f t="shared" si="2"/>
        <v>419</v>
      </c>
      <c r="J30" s="26"/>
      <c r="K30" s="17">
        <v>28</v>
      </c>
      <c r="L30" s="15">
        <f t="shared" si="3"/>
        <v>419</v>
      </c>
      <c r="M30" s="15"/>
      <c r="N30"/>
      <c r="O30" s="2"/>
      <c r="P30" s="2"/>
      <c r="Q30" s="2"/>
    </row>
    <row r="31" spans="1:17" ht="15.75" customHeight="1">
      <c r="A31"/>
      <c r="B31" s="17" t="s">
        <v>28</v>
      </c>
      <c r="C31" s="16" t="s">
        <v>48</v>
      </c>
      <c r="D31" s="18" t="s">
        <v>45</v>
      </c>
      <c r="E31" s="17">
        <v>89</v>
      </c>
      <c r="F31" s="17">
        <v>123</v>
      </c>
      <c r="G31" s="17">
        <v>124</v>
      </c>
      <c r="H31" s="17">
        <v>76</v>
      </c>
      <c r="I31" s="15">
        <f t="shared" si="2"/>
        <v>412</v>
      </c>
      <c r="J31" s="26"/>
      <c r="K31" s="17">
        <f>5+4+5+11</f>
        <v>25</v>
      </c>
      <c r="L31" s="15">
        <f t="shared" si="3"/>
        <v>412</v>
      </c>
      <c r="M31" s="15"/>
      <c r="N31"/>
      <c r="O31" s="2"/>
      <c r="P31" s="2"/>
      <c r="Q31" s="2"/>
    </row>
    <row r="32" spans="1:17" ht="15.75" customHeight="1">
      <c r="A32"/>
      <c r="B32" s="17" t="s">
        <v>29</v>
      </c>
      <c r="C32" s="16" t="s">
        <v>54</v>
      </c>
      <c r="D32" s="18" t="s">
        <v>52</v>
      </c>
      <c r="E32" s="17">
        <v>98</v>
      </c>
      <c r="F32" s="17">
        <v>80</v>
      </c>
      <c r="G32" s="17">
        <v>121</v>
      </c>
      <c r="H32" s="17">
        <v>66</v>
      </c>
      <c r="I32" s="15">
        <f t="shared" si="2"/>
        <v>365</v>
      </c>
      <c r="J32" s="26"/>
      <c r="K32" s="17">
        <v>26</v>
      </c>
      <c r="L32" s="15">
        <f t="shared" si="3"/>
        <v>365</v>
      </c>
      <c r="M32" s="15"/>
      <c r="N32"/>
      <c r="O32" s="2"/>
      <c r="P32" s="2"/>
      <c r="Q32" s="2"/>
    </row>
    <row r="33" spans="1:17" ht="15.75" customHeight="1">
      <c r="A33"/>
      <c r="B33" s="17" t="s">
        <v>30</v>
      </c>
      <c r="C33" s="16" t="s">
        <v>39</v>
      </c>
      <c r="D33" s="18" t="s">
        <v>43</v>
      </c>
      <c r="E33" s="17">
        <v>66</v>
      </c>
      <c r="F33" s="17">
        <v>115</v>
      </c>
      <c r="G33" s="17">
        <v>80</v>
      </c>
      <c r="H33" s="17">
        <v>96</v>
      </c>
      <c r="I33" s="15">
        <f t="shared" si="2"/>
        <v>357</v>
      </c>
      <c r="J33" s="26"/>
      <c r="K33" s="17">
        <f>12+7+8+9</f>
        <v>36</v>
      </c>
      <c r="L33" s="15">
        <f t="shared" si="3"/>
        <v>357</v>
      </c>
      <c r="M33" s="15"/>
      <c r="N33"/>
      <c r="O33" s="2"/>
      <c r="P33" s="2"/>
      <c r="Q33" s="2"/>
    </row>
    <row r="34" spans="2:17" ht="15.75">
      <c r="B34" s="17" t="s">
        <v>31</v>
      </c>
      <c r="C34" s="16" t="s">
        <v>40</v>
      </c>
      <c r="D34" s="18" t="s">
        <v>43</v>
      </c>
      <c r="E34" s="17">
        <v>106</v>
      </c>
      <c r="F34" s="17">
        <v>50</v>
      </c>
      <c r="G34" s="17">
        <v>92</v>
      </c>
      <c r="H34" s="17">
        <v>88</v>
      </c>
      <c r="I34" s="15">
        <f t="shared" si="2"/>
        <v>336</v>
      </c>
      <c r="J34" s="26"/>
      <c r="K34" s="17">
        <f>5+10+10+6</f>
        <v>31</v>
      </c>
      <c r="L34" s="15">
        <f t="shared" si="3"/>
        <v>336</v>
      </c>
      <c r="M34" s="15"/>
      <c r="O34" s="2"/>
      <c r="P34" s="2"/>
      <c r="Q34" s="2"/>
    </row>
    <row r="35" spans="2:17" ht="15.75">
      <c r="B35" s="17" t="s">
        <v>32</v>
      </c>
      <c r="C35" s="16" t="s">
        <v>41</v>
      </c>
      <c r="D35" s="18" t="s">
        <v>43</v>
      </c>
      <c r="E35" s="17">
        <v>97</v>
      </c>
      <c r="F35" s="17">
        <v>85</v>
      </c>
      <c r="G35" s="17">
        <v>84</v>
      </c>
      <c r="H35" s="17">
        <v>58</v>
      </c>
      <c r="I35" s="15">
        <f t="shared" si="2"/>
        <v>324</v>
      </c>
      <c r="J35" s="26"/>
      <c r="K35" s="17">
        <f>7+11+11+10</f>
        <v>39</v>
      </c>
      <c r="L35" s="15">
        <f t="shared" si="3"/>
        <v>324</v>
      </c>
      <c r="M35" s="15"/>
      <c r="O35" s="2"/>
      <c r="P35" s="2"/>
      <c r="Q35" s="2"/>
    </row>
    <row r="36" spans="2:17" ht="15.75">
      <c r="B36" s="17" t="s">
        <v>33</v>
      </c>
      <c r="C36" s="16" t="s">
        <v>47</v>
      </c>
      <c r="D36" s="18" t="s">
        <v>45</v>
      </c>
      <c r="E36" s="17">
        <v>83</v>
      </c>
      <c r="F36" s="17">
        <v>75</v>
      </c>
      <c r="G36" s="17">
        <v>73</v>
      </c>
      <c r="H36" s="17">
        <v>72</v>
      </c>
      <c r="I36" s="15">
        <f t="shared" si="2"/>
        <v>303</v>
      </c>
      <c r="J36" s="26"/>
      <c r="K36" s="17">
        <f>13+12+13+11</f>
        <v>49</v>
      </c>
      <c r="L36" s="15">
        <f t="shared" si="3"/>
        <v>303</v>
      </c>
      <c r="M36" s="15"/>
      <c r="O36" s="2"/>
      <c r="P36" s="2"/>
      <c r="Q36" s="2"/>
    </row>
    <row r="37" spans="2:17" ht="12.75">
      <c r="B37"/>
      <c r="C37"/>
      <c r="D37"/>
      <c r="E37"/>
      <c r="F37"/>
      <c r="G37"/>
      <c r="H37"/>
      <c r="I37"/>
      <c r="J37"/>
      <c r="K37"/>
      <c r="L37"/>
      <c r="M37"/>
      <c r="N37"/>
      <c r="O37" s="2"/>
      <c r="P37" s="2"/>
      <c r="Q37" s="2"/>
    </row>
    <row r="38" spans="2:17" ht="15.7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 s="2"/>
      <c r="P38" s="2"/>
      <c r="Q38" s="2"/>
    </row>
    <row r="39" spans="2:17" ht="15.7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 s="2"/>
      <c r="P39" s="2"/>
      <c r="Q39" s="2"/>
    </row>
    <row r="40" spans="1:17" ht="15.75" customHeight="1">
      <c r="A40" s="3"/>
      <c r="B40"/>
      <c r="C40"/>
      <c r="D40"/>
      <c r="E40"/>
      <c r="F40"/>
      <c r="G40"/>
      <c r="H40"/>
      <c r="I40"/>
      <c r="J40"/>
      <c r="K40"/>
      <c r="L40"/>
      <c r="M40"/>
      <c r="N40"/>
      <c r="O40" s="2"/>
      <c r="P40" s="2"/>
      <c r="Q40" s="2"/>
    </row>
    <row r="41" spans="2:17" ht="15.7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 s="2"/>
      <c r="P41" s="2"/>
      <c r="Q41" s="2"/>
    </row>
    <row r="42" spans="2:17" ht="15.7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 s="2"/>
      <c r="P42" s="2"/>
      <c r="Q42" s="2"/>
    </row>
    <row r="43" spans="1:17" ht="15.75" customHeight="1">
      <c r="A43" s="8"/>
      <c r="B43"/>
      <c r="C43"/>
      <c r="D43"/>
      <c r="E43"/>
      <c r="F43"/>
      <c r="G43"/>
      <c r="H43"/>
      <c r="I43"/>
      <c r="J43"/>
      <c r="K43"/>
      <c r="L43"/>
      <c r="M43"/>
      <c r="N43"/>
      <c r="O43" s="2"/>
      <c r="P43" s="2"/>
      <c r="Q43" s="2"/>
    </row>
    <row r="44" spans="2:17" ht="15.7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 s="2"/>
      <c r="P44" s="2"/>
      <c r="Q44" s="2"/>
    </row>
    <row r="45" spans="2:17" ht="15.7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 s="2"/>
      <c r="P45" s="2"/>
      <c r="Q45" s="2"/>
    </row>
    <row r="46" spans="15:17" ht="15.75" customHeight="1">
      <c r="O46" s="2"/>
      <c r="P46" s="2"/>
      <c r="Q46" s="2"/>
    </row>
    <row r="47" spans="15:17" ht="15.75" customHeight="1">
      <c r="O47" s="2"/>
      <c r="P47" s="2"/>
      <c r="Q47" s="2"/>
    </row>
    <row r="48" spans="15:17" ht="15.75" customHeight="1">
      <c r="O48" s="2"/>
      <c r="P48" s="2"/>
      <c r="Q48" s="2"/>
    </row>
    <row r="49" spans="15:17" ht="15.75" customHeight="1">
      <c r="O49" s="2"/>
      <c r="P49" s="2"/>
      <c r="Q49" s="2"/>
    </row>
    <row r="50" spans="15:17" ht="15.75" customHeight="1">
      <c r="O50" s="2"/>
      <c r="P50" s="2"/>
      <c r="Q50" s="2"/>
    </row>
    <row r="51" spans="1:15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7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2"/>
      <c r="Q52" s="2"/>
    </row>
    <row r="53" spans="1:17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2"/>
      <c r="Q53" s="2"/>
    </row>
    <row r="54" spans="1:17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2"/>
      <c r="Q54" s="2"/>
    </row>
    <row r="55" spans="1:17" ht="15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2"/>
      <c r="Q55" s="2"/>
    </row>
    <row r="56" spans="1:15" ht="15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60" spans="2:13" ht="15.75" customHeight="1">
      <c r="B60"/>
      <c r="C60"/>
      <c r="D60"/>
      <c r="E60"/>
      <c r="F60"/>
      <c r="G60"/>
      <c r="H60"/>
      <c r="I60"/>
      <c r="J60"/>
      <c r="K60"/>
      <c r="L60"/>
      <c r="M60"/>
    </row>
    <row r="62" spans="2:17" ht="15.75" customHeight="1">
      <c r="B62" s="5"/>
      <c r="D62" s="5"/>
      <c r="E62" s="5"/>
      <c r="F62" s="5"/>
      <c r="G62" s="5"/>
      <c r="H62" s="5"/>
      <c r="I62" s="5"/>
      <c r="J62" s="5"/>
      <c r="K62" s="5"/>
      <c r="L62" s="5"/>
      <c r="M62" s="5"/>
      <c r="Q62" s="2"/>
    </row>
    <row r="63" spans="1:14" ht="15.75" customHeight="1">
      <c r="A63" s="12"/>
      <c r="N63" s="8"/>
    </row>
    <row r="64" ht="15.75" customHeight="1">
      <c r="N64" s="7"/>
    </row>
    <row r="73" spans="2:13" ht="15.75" customHeight="1">
      <c r="B73" s="5"/>
      <c r="D73" s="6"/>
      <c r="E73" s="5"/>
      <c r="F73" s="5"/>
      <c r="G73" s="5"/>
      <c r="H73" s="5"/>
      <c r="I73" s="5"/>
      <c r="J73" s="5"/>
      <c r="K73" s="5"/>
      <c r="L73" s="5"/>
      <c r="M73" s="5"/>
    </row>
    <row r="74" spans="1:14" ht="15.75" customHeight="1">
      <c r="A74" s="12"/>
      <c r="N74" s="12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5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5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5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5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5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5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</sheetData>
  <sheetProtection/>
  <mergeCells count="5">
    <mergeCell ref="A24:N24"/>
    <mergeCell ref="A1:N1"/>
    <mergeCell ref="A3:N3"/>
    <mergeCell ref="A5:N5"/>
    <mergeCell ref="A8:N8"/>
  </mergeCells>
  <conditionalFormatting sqref="L6 L66:L68 L91:L65536 L70:L71">
    <cfRule type="cellIs" priority="10" dxfId="1" operator="greaterThan" stopIfTrue="1">
      <formula>480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103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4.7109375" style="2" customWidth="1"/>
    <col min="2" max="2" width="5.8515625" style="2" customWidth="1"/>
    <col min="3" max="3" width="19.57421875" style="4" customWidth="1"/>
    <col min="4" max="4" width="10.57421875" style="2" customWidth="1"/>
    <col min="5" max="5" width="5.57421875" style="2" customWidth="1"/>
    <col min="6" max="6" width="3.7109375" style="2" customWidth="1"/>
    <col min="7" max="7" width="4.8515625" style="2" customWidth="1"/>
    <col min="8" max="8" width="3.28125" style="2" customWidth="1"/>
    <col min="9" max="9" width="4.8515625" style="2" customWidth="1"/>
    <col min="10" max="10" width="3.421875" style="2" customWidth="1"/>
    <col min="11" max="11" width="5.00390625" style="2" customWidth="1"/>
    <col min="12" max="12" width="3.00390625" style="2" customWidth="1"/>
    <col min="13" max="13" width="8.140625" style="2" customWidth="1"/>
    <col min="14" max="14" width="3.00390625" style="2" customWidth="1"/>
    <col min="15" max="15" width="8.8515625" style="1" bestFit="1" customWidth="1"/>
    <col min="16" max="16" width="6.8515625" style="1" customWidth="1"/>
    <col min="17" max="17" width="12.7109375" style="1" customWidth="1"/>
    <col min="18" max="18" width="7.00390625" style="2" bestFit="1" customWidth="1"/>
    <col min="19" max="19" width="11.421875" style="2" customWidth="1"/>
    <col min="20" max="20" width="11.421875" style="27" customWidth="1"/>
    <col min="21" max="16384" width="11.421875" style="2" customWidth="1"/>
  </cols>
  <sheetData>
    <row r="1" spans="1:18" ht="26.25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30"/>
      <c r="P1" s="30"/>
      <c r="Q1" s="30"/>
      <c r="R1" s="30"/>
    </row>
    <row r="2" spans="1:18" ht="26.25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30"/>
      <c r="P2" s="30"/>
      <c r="Q2" s="30"/>
      <c r="R2" s="30"/>
    </row>
    <row r="3" spans="1:18" ht="6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22" ht="18">
      <c r="A4" s="69" t="s">
        <v>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31"/>
      <c r="P4" s="31"/>
      <c r="Q4" s="31"/>
      <c r="R4" s="31"/>
      <c r="U4" s="49"/>
      <c r="V4" s="49"/>
    </row>
    <row r="5" ht="8.25" customHeight="1">
      <c r="A5"/>
    </row>
    <row r="6" spans="1:17" ht="15.75" customHeight="1">
      <c r="A6"/>
      <c r="E6" s="72" t="s">
        <v>21</v>
      </c>
      <c r="F6" s="73"/>
      <c r="G6" s="74">
        <v>43801</v>
      </c>
      <c r="H6" s="73"/>
      <c r="I6" s="74">
        <v>43492</v>
      </c>
      <c r="J6" s="73"/>
      <c r="K6" s="74">
        <v>43526</v>
      </c>
      <c r="L6" s="73"/>
      <c r="M6" s="59">
        <v>43575</v>
      </c>
      <c r="N6" s="60"/>
      <c r="O6"/>
      <c r="P6"/>
      <c r="Q6" s="2"/>
    </row>
    <row r="7" spans="1:20" ht="15.75" customHeight="1">
      <c r="A7"/>
      <c r="B7" s="9" t="s">
        <v>3</v>
      </c>
      <c r="C7" s="10" t="s">
        <v>0</v>
      </c>
      <c r="D7" s="9" t="s">
        <v>1</v>
      </c>
      <c r="E7" s="75" t="s">
        <v>14</v>
      </c>
      <c r="F7" s="76"/>
      <c r="G7" s="77" t="s">
        <v>15</v>
      </c>
      <c r="H7" s="78"/>
      <c r="I7" s="77" t="s">
        <v>16</v>
      </c>
      <c r="J7" s="78"/>
      <c r="K7" s="77" t="s">
        <v>17</v>
      </c>
      <c r="L7" s="78"/>
      <c r="M7" s="56" t="s">
        <v>34</v>
      </c>
      <c r="N7" s="57"/>
      <c r="O7" s="57" t="s">
        <v>18</v>
      </c>
      <c r="P7" s="14" t="s">
        <v>10</v>
      </c>
      <c r="Q7" s="58"/>
      <c r="R7" s="49"/>
      <c r="S7" s="27"/>
      <c r="T7" s="65"/>
    </row>
    <row r="8" spans="1:20" ht="15.75" customHeight="1">
      <c r="A8"/>
      <c r="B8" s="17" t="s">
        <v>11</v>
      </c>
      <c r="C8" s="16"/>
      <c r="D8" s="18"/>
      <c r="E8" s="15"/>
      <c r="F8" s="15"/>
      <c r="G8" s="15"/>
      <c r="H8" s="15"/>
      <c r="I8" s="15"/>
      <c r="J8" s="15"/>
      <c r="K8" s="15"/>
      <c r="L8" s="15"/>
      <c r="M8" s="21"/>
      <c r="N8" s="64"/>
      <c r="O8" s="68">
        <f>_xlfn.IFERROR(AVERAGE(E8,G8,I8,K8,M8),"")</f>
      </c>
      <c r="P8" s="66">
        <f>F8+H8+J8+L8+N8</f>
        <v>0</v>
      </c>
      <c r="Q8" s="58"/>
      <c r="R8" s="49"/>
      <c r="S8" s="27"/>
      <c r="T8" s="65"/>
    </row>
    <row r="9" spans="1:19" ht="15.75" customHeight="1">
      <c r="A9"/>
      <c r="B9" s="17" t="s">
        <v>12</v>
      </c>
      <c r="C9" s="16"/>
      <c r="D9" s="18"/>
      <c r="E9" s="15"/>
      <c r="F9" s="15"/>
      <c r="G9" s="15"/>
      <c r="H9" s="15"/>
      <c r="I9" s="15"/>
      <c r="J9" s="15"/>
      <c r="K9" s="15"/>
      <c r="L9" s="15"/>
      <c r="M9" s="21"/>
      <c r="N9" s="21"/>
      <c r="O9" s="68">
        <f>_xlfn.IFERROR(AVERAGE(E9,G9,I9,K9,M9),"")</f>
      </c>
      <c r="P9" s="66">
        <f>F9+H9+J9+L9+N9</f>
        <v>0</v>
      </c>
      <c r="Q9" s="58"/>
      <c r="R9" s="49"/>
      <c r="S9" s="27"/>
    </row>
    <row r="10" spans="1:19" ht="15.75" customHeight="1">
      <c r="A10"/>
      <c r="B10" s="17" t="s">
        <v>26</v>
      </c>
      <c r="C10" s="32"/>
      <c r="D10" s="18"/>
      <c r="E10" s="15"/>
      <c r="F10" s="15"/>
      <c r="G10" s="15"/>
      <c r="H10" s="15"/>
      <c r="I10" s="15"/>
      <c r="J10" s="15"/>
      <c r="K10" s="15"/>
      <c r="L10" s="15"/>
      <c r="M10" s="21"/>
      <c r="N10" s="23"/>
      <c r="O10" s="68">
        <f>_xlfn.IFERROR(AVERAGE(E10,G10,I10,K10,M10),"")</f>
      </c>
      <c r="P10" s="66">
        <f>F10+H10+J10+L10+N10</f>
        <v>0</v>
      </c>
      <c r="Q10" s="58"/>
      <c r="R10" s="49"/>
      <c r="S10" s="27"/>
    </row>
    <row r="11" spans="1:19" ht="15.75" customHeight="1">
      <c r="A11"/>
      <c r="B11" s="17" t="s">
        <v>27</v>
      </c>
      <c r="C11" s="32"/>
      <c r="D11" s="18"/>
      <c r="E11" s="15"/>
      <c r="F11" s="15"/>
      <c r="G11" s="15"/>
      <c r="H11" s="15"/>
      <c r="I11" s="15"/>
      <c r="J11" s="15"/>
      <c r="K11" s="15"/>
      <c r="L11" s="15"/>
      <c r="M11" s="21"/>
      <c r="N11" s="23"/>
      <c r="O11" s="68">
        <f aca="true" t="shared" si="0" ref="O11:O17">_xlfn.IFERROR(AVERAGE(E11,G11,I11,K11,M11),"")</f>
      </c>
      <c r="P11" s="66">
        <f>F11+H11+J11+L11+N11</f>
        <v>0</v>
      </c>
      <c r="Q11" s="58"/>
      <c r="R11" s="49"/>
      <c r="S11" s="27"/>
    </row>
    <row r="12" spans="1:19" ht="15.75" customHeight="1">
      <c r="A12"/>
      <c r="B12" s="17" t="s">
        <v>28</v>
      </c>
      <c r="C12" s="32"/>
      <c r="D12" s="18"/>
      <c r="E12" s="15"/>
      <c r="F12" s="15"/>
      <c r="G12" s="15"/>
      <c r="H12" s="15"/>
      <c r="I12" s="15"/>
      <c r="J12" s="15"/>
      <c r="K12" s="15"/>
      <c r="L12" s="15"/>
      <c r="M12" s="21"/>
      <c r="N12" s="23"/>
      <c r="O12" s="68">
        <f t="shared" si="0"/>
      </c>
      <c r="P12" s="66">
        <f aca="true" t="shared" si="1" ref="P12:P17">F12+H12+J12+L12+N12</f>
        <v>0</v>
      </c>
      <c r="Q12" s="58"/>
      <c r="R12" s="49"/>
      <c r="S12" s="27"/>
    </row>
    <row r="13" spans="1:19" ht="15.75" customHeight="1">
      <c r="A13"/>
      <c r="B13" s="17" t="s">
        <v>29</v>
      </c>
      <c r="C13" s="32"/>
      <c r="D13" s="18"/>
      <c r="E13" s="15"/>
      <c r="F13" s="15"/>
      <c r="G13" s="15"/>
      <c r="H13" s="15"/>
      <c r="I13" s="15"/>
      <c r="J13" s="15"/>
      <c r="K13" s="15"/>
      <c r="L13" s="15"/>
      <c r="M13" s="21"/>
      <c r="N13" s="23"/>
      <c r="O13" s="68">
        <f t="shared" si="0"/>
      </c>
      <c r="P13" s="66">
        <f t="shared" si="1"/>
        <v>0</v>
      </c>
      <c r="Q13" s="58"/>
      <c r="R13" s="49"/>
      <c r="S13" s="27"/>
    </row>
    <row r="14" spans="1:19" ht="15.75" customHeight="1">
      <c r="A14"/>
      <c r="B14" s="17" t="s">
        <v>30</v>
      </c>
      <c r="C14" s="32"/>
      <c r="D14" s="18"/>
      <c r="E14" s="15"/>
      <c r="F14" s="15"/>
      <c r="G14" s="15"/>
      <c r="H14" s="15"/>
      <c r="I14" s="15"/>
      <c r="J14" s="15"/>
      <c r="K14" s="15"/>
      <c r="L14" s="15"/>
      <c r="M14" s="21"/>
      <c r="N14" s="23"/>
      <c r="O14" s="68">
        <f t="shared" si="0"/>
      </c>
      <c r="P14" s="66">
        <f t="shared" si="1"/>
        <v>0</v>
      </c>
      <c r="Q14" s="58"/>
      <c r="R14" s="49"/>
      <c r="S14" s="27"/>
    </row>
    <row r="15" spans="1:19" ht="15.75" customHeight="1">
      <c r="A15"/>
      <c r="B15" s="17" t="s">
        <v>31</v>
      </c>
      <c r="C15" s="32"/>
      <c r="D15" s="18"/>
      <c r="E15" s="15"/>
      <c r="F15" s="15"/>
      <c r="G15" s="15"/>
      <c r="H15" s="15"/>
      <c r="I15" s="15"/>
      <c r="J15" s="15"/>
      <c r="K15" s="15"/>
      <c r="L15" s="15"/>
      <c r="M15" s="21"/>
      <c r="N15" s="23"/>
      <c r="O15" s="68">
        <f t="shared" si="0"/>
      </c>
      <c r="P15" s="66">
        <f t="shared" si="1"/>
        <v>0</v>
      </c>
      <c r="Q15" s="58"/>
      <c r="R15" s="49"/>
      <c r="S15" s="27"/>
    </row>
    <row r="16" spans="1:19" ht="15.75">
      <c r="A16"/>
      <c r="B16" s="17" t="s">
        <v>32</v>
      </c>
      <c r="C16" s="32"/>
      <c r="D16" s="18"/>
      <c r="E16" s="15"/>
      <c r="F16" s="15"/>
      <c r="G16" s="15"/>
      <c r="H16" s="15"/>
      <c r="I16" s="15"/>
      <c r="J16" s="15"/>
      <c r="K16" s="15"/>
      <c r="L16" s="15"/>
      <c r="M16" s="21"/>
      <c r="N16" s="23"/>
      <c r="O16" s="68">
        <f t="shared" si="0"/>
      </c>
      <c r="P16" s="66">
        <f t="shared" si="1"/>
        <v>0</v>
      </c>
      <c r="Q16" s="48"/>
      <c r="R16" s="48"/>
      <c r="S16" s="27"/>
    </row>
    <row r="17" spans="1:19" ht="18" customHeight="1">
      <c r="A17"/>
      <c r="B17" s="17" t="s">
        <v>33</v>
      </c>
      <c r="C17" s="32"/>
      <c r="D17" s="18"/>
      <c r="E17" s="15"/>
      <c r="F17" s="15"/>
      <c r="G17" s="15"/>
      <c r="H17" s="15"/>
      <c r="I17" s="15"/>
      <c r="J17" s="15"/>
      <c r="K17" s="15"/>
      <c r="L17" s="15"/>
      <c r="M17" s="21"/>
      <c r="N17" s="23"/>
      <c r="O17" s="68">
        <f t="shared" si="0"/>
      </c>
      <c r="P17" s="66">
        <f t="shared" si="1"/>
        <v>0</v>
      </c>
      <c r="Q17" s="48"/>
      <c r="R17" s="48"/>
      <c r="S17" s="27"/>
    </row>
    <row r="18" spans="1:19" ht="18" customHeight="1">
      <c r="A18"/>
      <c r="B18" s="42"/>
      <c r="C18" s="43"/>
      <c r="D18" s="44"/>
      <c r="E18" s="45"/>
      <c r="F18" s="45"/>
      <c r="G18" s="45"/>
      <c r="H18" s="45"/>
      <c r="I18" s="45"/>
      <c r="J18" s="45"/>
      <c r="K18" s="45"/>
      <c r="L18" s="45"/>
      <c r="M18" s="46"/>
      <c r="N18" s="47"/>
      <c r="O18"/>
      <c r="P18"/>
      <c r="Q18"/>
      <c r="R18"/>
      <c r="S18" s="27"/>
    </row>
    <row r="19" spans="1:19" ht="18">
      <c r="A19" s="69" t="s">
        <v>25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/>
      <c r="P19"/>
      <c r="Q19" s="2"/>
      <c r="S19" s="27"/>
    </row>
    <row r="20" spans="1:19" ht="15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S20" s="27"/>
    </row>
    <row r="21" spans="1:19" ht="15.75" customHeight="1">
      <c r="A21"/>
      <c r="E21" s="72" t="s">
        <v>21</v>
      </c>
      <c r="F21" s="73"/>
      <c r="G21" s="74">
        <v>43803</v>
      </c>
      <c r="H21" s="73"/>
      <c r="I21" s="74">
        <v>43523</v>
      </c>
      <c r="J21" s="73"/>
      <c r="K21" s="74">
        <v>43526</v>
      </c>
      <c r="L21" s="79"/>
      <c r="M21" s="59">
        <v>43575</v>
      </c>
      <c r="N21" s="60"/>
      <c r="O21"/>
      <c r="P21"/>
      <c r="S21" s="27"/>
    </row>
    <row r="22" spans="1:19" ht="15.75" customHeight="1">
      <c r="A22"/>
      <c r="B22" s="9" t="s">
        <v>3</v>
      </c>
      <c r="C22" s="10" t="s">
        <v>0</v>
      </c>
      <c r="D22" s="9" t="s">
        <v>1</v>
      </c>
      <c r="E22" s="75" t="s">
        <v>14</v>
      </c>
      <c r="F22" s="76"/>
      <c r="G22" s="77" t="s">
        <v>15</v>
      </c>
      <c r="H22" s="78"/>
      <c r="I22" s="77" t="s">
        <v>16</v>
      </c>
      <c r="J22" s="78"/>
      <c r="K22" s="77" t="s">
        <v>17</v>
      </c>
      <c r="L22" s="78"/>
      <c r="M22" s="62" t="s">
        <v>34</v>
      </c>
      <c r="N22" s="63"/>
      <c r="O22" s="57" t="s">
        <v>18</v>
      </c>
      <c r="P22" s="57" t="s">
        <v>10</v>
      </c>
      <c r="S22" s="27"/>
    </row>
    <row r="23" spans="1:21" ht="15.75" customHeight="1">
      <c r="A23" s="52"/>
      <c r="B23" s="51" t="s">
        <v>11</v>
      </c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7"/>
      <c r="N23" s="61"/>
      <c r="O23" s="37">
        <f>_xlfn.IFERROR(AVERAGE(E23,I23,K23,M23),"")</f>
      </c>
      <c r="P23" s="67">
        <f>F23+H23+J23+L23+N23</f>
        <v>0</v>
      </c>
      <c r="S23" s="27"/>
      <c r="U23" s="49"/>
    </row>
    <row r="24" spans="1:21" ht="15.75" customHeight="1">
      <c r="A24" s="53"/>
      <c r="B24" s="54" t="s">
        <v>12</v>
      </c>
      <c r="C24" s="39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7">
        <f aca="true" t="shared" si="2" ref="O24:O32">_xlfn.IFERROR(AVERAGE(E24,I24,K24,M24),"")</f>
      </c>
      <c r="P24" s="67">
        <f aca="true" t="shared" si="3" ref="P24:P32">F24+H24+J24+L24+N24</f>
        <v>0</v>
      </c>
      <c r="S24" s="27"/>
      <c r="U24" s="49"/>
    </row>
    <row r="25" spans="1:19" ht="15.75" customHeight="1">
      <c r="A25" s="52"/>
      <c r="B25" s="55" t="s">
        <v>26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7">
        <f t="shared" si="2"/>
      </c>
      <c r="P25" s="67">
        <f t="shared" si="3"/>
        <v>0</v>
      </c>
      <c r="S25" s="27"/>
    </row>
    <row r="26" spans="1:20" ht="15.75" customHeight="1">
      <c r="A26" s="52"/>
      <c r="B26" s="55" t="s">
        <v>27</v>
      </c>
      <c r="C26" s="33"/>
      <c r="D26" s="33"/>
      <c r="E26" s="40"/>
      <c r="F26" s="40"/>
      <c r="G26" s="38"/>
      <c r="H26" s="38"/>
      <c r="I26" s="38"/>
      <c r="J26" s="38"/>
      <c r="K26" s="38"/>
      <c r="L26" s="38"/>
      <c r="M26" s="38"/>
      <c r="N26" s="38"/>
      <c r="O26" s="37">
        <f t="shared" si="2"/>
      </c>
      <c r="P26" s="67">
        <f t="shared" si="3"/>
        <v>0</v>
      </c>
      <c r="S26" s="27"/>
      <c r="T26" s="2"/>
    </row>
    <row r="27" spans="1:20" ht="15.75" customHeight="1">
      <c r="A27" s="52"/>
      <c r="B27" s="55" t="s">
        <v>28</v>
      </c>
      <c r="C27" s="33"/>
      <c r="D27" s="33"/>
      <c r="E27" s="40"/>
      <c r="F27" s="40"/>
      <c r="G27" s="38"/>
      <c r="H27" s="38"/>
      <c r="I27" s="38"/>
      <c r="J27" s="38"/>
      <c r="K27" s="38"/>
      <c r="L27" s="38"/>
      <c r="M27" s="38"/>
      <c r="N27" s="38"/>
      <c r="O27" s="37">
        <f t="shared" si="2"/>
      </c>
      <c r="P27" s="67">
        <f t="shared" si="3"/>
        <v>0</v>
      </c>
      <c r="S27" s="27"/>
      <c r="T27" s="2"/>
    </row>
    <row r="28" spans="1:20" ht="15.75" customHeight="1">
      <c r="A28" s="52"/>
      <c r="B28" s="55" t="s">
        <v>29</v>
      </c>
      <c r="C28" s="38"/>
      <c r="D28" s="38"/>
      <c r="E28" s="40"/>
      <c r="F28" s="40"/>
      <c r="G28" s="38"/>
      <c r="H28" s="38"/>
      <c r="I28" s="38"/>
      <c r="J28" s="38"/>
      <c r="K28" s="38"/>
      <c r="L28" s="38"/>
      <c r="M28" s="38"/>
      <c r="N28" s="38"/>
      <c r="O28" s="37">
        <f t="shared" si="2"/>
      </c>
      <c r="P28" s="67">
        <f t="shared" si="3"/>
        <v>0</v>
      </c>
      <c r="S28" s="27"/>
      <c r="T28" s="2"/>
    </row>
    <row r="29" spans="1:20" ht="15.75" customHeight="1">
      <c r="A29" s="52"/>
      <c r="B29" s="55" t="s">
        <v>30</v>
      </c>
      <c r="C29" s="41"/>
      <c r="D29" s="38"/>
      <c r="E29" s="40"/>
      <c r="F29" s="40"/>
      <c r="G29" s="38"/>
      <c r="H29" s="38"/>
      <c r="I29" s="38"/>
      <c r="J29" s="38"/>
      <c r="K29" s="38"/>
      <c r="L29" s="38"/>
      <c r="M29" s="38"/>
      <c r="N29" s="38"/>
      <c r="O29" s="37">
        <f t="shared" si="2"/>
      </c>
      <c r="P29" s="67">
        <f t="shared" si="3"/>
        <v>0</v>
      </c>
      <c r="Q29" s="2"/>
      <c r="T29" s="2"/>
    </row>
    <row r="30" spans="1:20" ht="15.75">
      <c r="A30" s="52"/>
      <c r="B30" s="55" t="s">
        <v>31</v>
      </c>
      <c r="C30" s="41"/>
      <c r="D30" s="38"/>
      <c r="E30" s="40"/>
      <c r="F30" s="40"/>
      <c r="G30" s="38"/>
      <c r="H30" s="38"/>
      <c r="I30" s="38"/>
      <c r="J30" s="38"/>
      <c r="K30" s="38"/>
      <c r="L30" s="38"/>
      <c r="M30" s="38"/>
      <c r="N30" s="38"/>
      <c r="O30" s="37">
        <f t="shared" si="2"/>
      </c>
      <c r="P30" s="67">
        <f t="shared" si="3"/>
        <v>0</v>
      </c>
      <c r="Q30" s="2"/>
      <c r="T30" s="2"/>
    </row>
    <row r="31" spans="1:20" ht="15.75" customHeight="1">
      <c r="A31" s="52"/>
      <c r="B31" s="55" t="s">
        <v>32</v>
      </c>
      <c r="C31" s="41"/>
      <c r="D31" s="38"/>
      <c r="E31" s="40"/>
      <c r="F31" s="40"/>
      <c r="G31" s="38"/>
      <c r="H31" s="38"/>
      <c r="I31" s="38"/>
      <c r="J31" s="38"/>
      <c r="K31" s="38"/>
      <c r="L31" s="38"/>
      <c r="M31" s="38"/>
      <c r="N31" s="38"/>
      <c r="O31" s="37">
        <f t="shared" si="2"/>
      </c>
      <c r="P31" s="67">
        <f t="shared" si="3"/>
        <v>0</v>
      </c>
      <c r="Q31" s="2"/>
      <c r="T31" s="2"/>
    </row>
    <row r="32" spans="1:20" ht="15.75" customHeight="1">
      <c r="A32" s="52"/>
      <c r="B32" s="55" t="s">
        <v>33</v>
      </c>
      <c r="C32" s="33"/>
      <c r="D32" s="33"/>
      <c r="E32" s="40"/>
      <c r="F32" s="40"/>
      <c r="G32" s="38"/>
      <c r="H32" s="38"/>
      <c r="I32" s="38"/>
      <c r="J32" s="38"/>
      <c r="K32" s="38"/>
      <c r="L32" s="38"/>
      <c r="M32" s="38"/>
      <c r="N32" s="38"/>
      <c r="O32" s="37">
        <f t="shared" si="2"/>
      </c>
      <c r="P32" s="67">
        <f t="shared" si="3"/>
        <v>0</v>
      </c>
      <c r="Q32" s="2"/>
      <c r="T32" s="2"/>
    </row>
    <row r="33" spans="1:20" ht="15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"/>
      <c r="P33" s="2"/>
      <c r="Q33" s="2"/>
      <c r="T33" s="2"/>
    </row>
    <row r="34" spans="1:20" ht="15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"/>
      <c r="P34" s="2"/>
      <c r="Q34" s="2"/>
      <c r="T34" s="24"/>
    </row>
    <row r="35" spans="1:17" ht="15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"/>
      <c r="P35" s="2"/>
      <c r="Q35" s="2"/>
    </row>
    <row r="36" spans="1:17" ht="15.75" customHeight="1">
      <c r="A36" s="49"/>
      <c r="B36" s="49"/>
      <c r="C36" s="5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"/>
      <c r="P36" s="2"/>
      <c r="Q36" s="2"/>
    </row>
    <row r="37" spans="1:20" s="24" customFormat="1" ht="15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/>
      <c r="P37"/>
      <c r="Q37"/>
      <c r="R37"/>
      <c r="S37" s="28"/>
      <c r="T37" s="27"/>
    </row>
    <row r="38" spans="1:19" ht="15.75" customHeight="1">
      <c r="A38" s="48"/>
      <c r="B38" s="49"/>
      <c r="C38" s="50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/>
      <c r="P38"/>
      <c r="Q38"/>
      <c r="R38"/>
      <c r="S38" s="27"/>
    </row>
    <row r="39" spans="1:19" ht="15.75" customHeight="1">
      <c r="A39" s="48"/>
      <c r="B39" s="49"/>
      <c r="C39" s="50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/>
      <c r="P39"/>
      <c r="Q39"/>
      <c r="R39"/>
      <c r="S39" s="27"/>
    </row>
    <row r="40" spans="1:19" ht="15.75" customHeight="1">
      <c r="A40" s="48"/>
      <c r="B40" s="49"/>
      <c r="C40" s="50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/>
      <c r="P40"/>
      <c r="Q40"/>
      <c r="R40"/>
      <c r="S40" s="27"/>
    </row>
    <row r="41" spans="1:18" ht="15.75" customHeight="1">
      <c r="A41" s="48"/>
      <c r="B41" s="49"/>
      <c r="C41" s="50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/>
      <c r="P41"/>
      <c r="Q41"/>
      <c r="R41"/>
    </row>
    <row r="42" spans="1:14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6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8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22"/>
      <c r="R45" s="22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20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T47" s="29"/>
    </row>
    <row r="48" spans="15:20" ht="15.75" customHeight="1">
      <c r="O48"/>
      <c r="P48"/>
      <c r="T48" s="29"/>
    </row>
    <row r="49" spans="13:20" ht="15.75" customHeight="1">
      <c r="M49"/>
      <c r="N49"/>
      <c r="T49" s="29"/>
    </row>
    <row r="50" spans="1:20" ht="15.75" customHeight="1">
      <c r="A50"/>
      <c r="M50"/>
      <c r="N50"/>
      <c r="O50"/>
      <c r="P50"/>
      <c r="Q50"/>
      <c r="R50"/>
      <c r="S50"/>
      <c r="T50" s="29"/>
    </row>
    <row r="51" spans="1:20" ht="15.75" customHeight="1">
      <c r="A51"/>
      <c r="B51" s="22"/>
      <c r="C51" s="22"/>
      <c r="D51" s="5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29"/>
    </row>
    <row r="52" spans="1:20" ht="15.75" customHeight="1">
      <c r="A52" s="22"/>
      <c r="M52"/>
      <c r="N52"/>
      <c r="O52"/>
      <c r="P52"/>
      <c r="Q52"/>
      <c r="R52"/>
      <c r="S52"/>
      <c r="T52" s="29"/>
    </row>
    <row r="53" spans="1:19" ht="15.75" customHeight="1">
      <c r="A53" s="5"/>
      <c r="M53"/>
      <c r="N53"/>
      <c r="O53"/>
      <c r="P53"/>
      <c r="Q53"/>
      <c r="R53"/>
      <c r="S53"/>
    </row>
    <row r="54" spans="13:19" ht="15.75" customHeight="1">
      <c r="M54"/>
      <c r="N54"/>
      <c r="O54"/>
      <c r="P54"/>
      <c r="Q54"/>
      <c r="R54"/>
      <c r="S54"/>
    </row>
    <row r="55" spans="15:19" ht="15.75" customHeight="1">
      <c r="O55"/>
      <c r="P55"/>
      <c r="Q55"/>
      <c r="R55"/>
      <c r="S55"/>
    </row>
    <row r="56" spans="1:14" ht="15.75" customHeight="1">
      <c r="A56" s="5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5.75" customHeight="1">
      <c r="A57" s="22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5.75" customHeight="1">
      <c r="A58" s="5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5.75" customHeight="1">
      <c r="A59" s="5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5.75" customHeight="1">
      <c r="A60" s="3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ht="15.75" customHeight="1">
      <c r="B61"/>
      <c r="C61"/>
      <c r="D61"/>
      <c r="E61"/>
      <c r="F61"/>
      <c r="G61"/>
      <c r="H61"/>
      <c r="I61"/>
      <c r="J61"/>
      <c r="K61"/>
      <c r="L61"/>
      <c r="M61"/>
      <c r="N61"/>
    </row>
    <row r="62" ht="15.75" customHeight="1">
      <c r="A62" s="8"/>
    </row>
    <row r="63" ht="15.75" customHeight="1"/>
    <row r="64" ht="15.75" customHeight="1">
      <c r="A64"/>
    </row>
    <row r="65" ht="15.75" customHeight="1">
      <c r="Q65" s="2"/>
    </row>
    <row r="66" ht="15.75" customHeight="1"/>
    <row r="67" ht="15.75" customHeight="1"/>
    <row r="68" ht="15.75" customHeight="1"/>
    <row r="69" ht="15.75" customHeight="1"/>
    <row r="70" ht="15.75" customHeight="1"/>
    <row r="71" spans="2:13" ht="15.75" customHeight="1">
      <c r="B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 ht="15.75" customHeight="1">
      <c r="A72" s="12"/>
      <c r="N72" s="8"/>
    </row>
    <row r="73" ht="15.75" customHeight="1">
      <c r="N73" s="7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spans="2:13" ht="15.75">
      <c r="B82" s="5"/>
      <c r="D82" s="6"/>
      <c r="E82" s="5"/>
      <c r="F82" s="5"/>
      <c r="G82" s="5"/>
      <c r="H82" s="5"/>
      <c r="I82" s="5"/>
      <c r="J82" s="5"/>
      <c r="K82" s="5"/>
      <c r="L82" s="5"/>
      <c r="M82" s="5"/>
    </row>
    <row r="83" spans="1:14" ht="15.75">
      <c r="A83" s="12"/>
      <c r="N83" s="12"/>
    </row>
    <row r="85" ht="15.75">
      <c r="O85"/>
    </row>
    <row r="86" ht="15.75">
      <c r="O86"/>
    </row>
    <row r="87" ht="15.75">
      <c r="O87"/>
    </row>
    <row r="88" ht="15.75">
      <c r="O88"/>
    </row>
    <row r="89" ht="15.75">
      <c r="O89"/>
    </row>
    <row r="90" ht="15.75">
      <c r="O90"/>
    </row>
    <row r="91" spans="1:15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4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20">
    <mergeCell ref="A19:N19"/>
    <mergeCell ref="G21:H21"/>
    <mergeCell ref="G7:H7"/>
    <mergeCell ref="G6:H6"/>
    <mergeCell ref="G22:H22"/>
    <mergeCell ref="I7:J7"/>
    <mergeCell ref="K7:L7"/>
    <mergeCell ref="K21:L21"/>
    <mergeCell ref="K22:L22"/>
    <mergeCell ref="I21:J21"/>
    <mergeCell ref="E6:F6"/>
    <mergeCell ref="E21:F21"/>
    <mergeCell ref="I6:J6"/>
    <mergeCell ref="E22:F22"/>
    <mergeCell ref="A1:N1"/>
    <mergeCell ref="A2:N2"/>
    <mergeCell ref="A4:N4"/>
    <mergeCell ref="K6:L6"/>
    <mergeCell ref="E7:F7"/>
    <mergeCell ref="I22:J22"/>
  </mergeCells>
  <conditionalFormatting sqref="L104:L65536 L79:L80">
    <cfRule type="cellIs" priority="25" dxfId="1" operator="greaterThan" stopIfTrue="1">
      <formula>480</formula>
    </cfRule>
  </conditionalFormatting>
  <conditionalFormatting sqref="G23 I23 E23 K23 G8:G18 I8:I18 E8:E18 K8:K18">
    <cfRule type="cellIs" priority="14" dxfId="0" operator="greaterThan" stopIfTrue="1">
      <formula>399</formula>
    </cfRule>
  </conditionalFormatting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Valentin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Hiegelsberger</dc:creator>
  <cp:keywords/>
  <dc:description/>
  <cp:lastModifiedBy>Matthias Ecker</cp:lastModifiedBy>
  <cp:lastPrinted>2019-11-08T10:01:34Z</cp:lastPrinted>
  <dcterms:created xsi:type="dcterms:W3CDTF">2006-10-11T20:15:50Z</dcterms:created>
  <dcterms:modified xsi:type="dcterms:W3CDTF">2019-12-08T13:33:10Z</dcterms:modified>
  <cp:category/>
  <cp:version/>
  <cp:contentType/>
  <cp:contentStatus/>
</cp:coreProperties>
</file>